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Anual\A2301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B2" i="4" s="1"/>
  <c r="C2" i="4"/>
  <c r="A27" i="4"/>
  <c r="B7" i="1" s="1"/>
  <c r="G6" i="1"/>
  <c r="D2" i="4"/>
  <c r="A3" i="4" s="1"/>
  <c r="C3" i="4" l="1"/>
  <c r="D3" i="4"/>
  <c r="B3" i="4"/>
  <c r="A4" i="4"/>
  <c r="D4" i="4" l="1"/>
  <c r="B4" i="4"/>
  <c r="C4" i="4"/>
  <c r="B31" i="4" l="1"/>
  <c r="B3" i="1"/>
</calcChain>
</file>

<file path=xl/sharedStrings.xml><?xml version="1.0" encoding="utf-8"?>
<sst xmlns="http://schemas.openxmlformats.org/spreadsheetml/2006/main" count="160" uniqueCount="94">
  <si>
    <t>ENTE OPERADOR REGIONAL</t>
  </si>
  <si>
    <t>Documento de Conciliación de la Asignación de Derechos de Transmisión con período de validez Anual</t>
  </si>
  <si>
    <t xml:space="preserve"> </t>
  </si>
  <si>
    <t>Documento de Conciliación de la Asignación (DCA) de Derechos de Transmisión con período de validez Anual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</si>
  <si>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</si>
  <si>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</si>
  <si>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</si>
  <si>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</si>
  <si>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</si>
  <si>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</si>
  <si>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</si>
  <si>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</si>
  <si>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</si>
  <si>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</si>
  <si>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</si>
  <si>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</si>
  <si>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Id de Asignación</t>
  </si>
  <si>
    <t>A2301</t>
  </si>
  <si>
    <t>DSC202301A2301AGE0047300</t>
  </si>
  <si>
    <t>GUATEMALA</t>
  </si>
  <si>
    <t>Enero 2023 a Diciembre 2023</t>
  </si>
  <si>
    <t>1GGENTERMI</t>
  </si>
  <si>
    <t>TÉRMICA, S. A.</t>
  </si>
  <si>
    <t>DSC202301A2301AGE0035000</t>
  </si>
  <si>
    <t>1CCOMMERGU</t>
  </si>
  <si>
    <t>MERELEC GUATEMALA, S.A.</t>
  </si>
  <si>
    <t>DSC202301A2301AGE0111800</t>
  </si>
  <si>
    <t>1CCOMENGPG</t>
  </si>
  <si>
    <t>ENEL GREEN POWER GUATEMALA, SOCIEDAD ANÓNIMA</t>
  </si>
  <si>
    <t>DSC202301A2301AGE0027500</t>
  </si>
  <si>
    <t>1GGENOEGYC</t>
  </si>
  <si>
    <t>ORAZUL ENERGY GUATEMALA Y CIA. S.C.A.</t>
  </si>
  <si>
    <t>DSC202301A2301AGE0005200</t>
  </si>
  <si>
    <t>1GGENHIXAC</t>
  </si>
  <si>
    <t>HIDRO XACBAL</t>
  </si>
  <si>
    <t>DSC202301A2301AGE0121400</t>
  </si>
  <si>
    <t>1CCOMEDECS</t>
  </si>
  <si>
    <t>EDECSA - GT, SOCIEDAD ANONIMA</t>
  </si>
  <si>
    <t>DSC202301A2301AGE0117700</t>
  </si>
  <si>
    <t>NICARAGUA</t>
  </si>
  <si>
    <t>4DENATRELBLU</t>
  </si>
  <si>
    <t>EMPRESA NACIONAL DE TRANSMISION ELECTRICA  (ENATREL- BLUEFIELDS)</t>
  </si>
  <si>
    <t>DSC202301A2301AGE0009500</t>
  </si>
  <si>
    <t>EL SALVADOR</t>
  </si>
  <si>
    <t>2G_G03</t>
  </si>
  <si>
    <t>ORAZUL ENERGY EL SALVADOR, S. EN C. DE C.V.</t>
  </si>
  <si>
    <t>DSC202301A2301AGE0009900</t>
  </si>
  <si>
    <t>2D_D04</t>
  </si>
  <si>
    <t>EEO, S.A. DE C.V.</t>
  </si>
  <si>
    <t>DSC202301A2301AGE0031300</t>
  </si>
  <si>
    <t>2C_C34</t>
  </si>
  <si>
    <t>ENERGIA, DESARROLLO Y CONSULTORIA, S.A. DE C.V.</t>
  </si>
  <si>
    <t>DSC202301A2301AGE0011400</t>
  </si>
  <si>
    <t>2G_C14</t>
  </si>
  <si>
    <t>TEXTUFIL, S.A. de C.V.</t>
  </si>
  <si>
    <t>DSC202301A2301AGE0054000</t>
  </si>
  <si>
    <t>2C_C56</t>
  </si>
  <si>
    <t>ENERGÍA DEL ISTMO, S.A. de C.V.</t>
  </si>
  <si>
    <t>DSC202301A2301AGE0011200</t>
  </si>
  <si>
    <t>2G_G02</t>
  </si>
  <si>
    <t>NEJAPA POWER COMPANY, S.A</t>
  </si>
  <si>
    <t>DSC202301A2301AGE0071800</t>
  </si>
  <si>
    <t>2C_C63</t>
  </si>
  <si>
    <t>COMERCIALIZADORA DE ENERGÍA PARA AMÉRICA S. A. DE C.V.</t>
  </si>
  <si>
    <t>DSC202301A2301AGE0055400</t>
  </si>
  <si>
    <t>2C_C59</t>
  </si>
  <si>
    <t>GRS Comercializadora Sociedad Anonima de Capital Variable</t>
  </si>
  <si>
    <t>DSC202301A2301AGE0010200</t>
  </si>
  <si>
    <t>2C_C03</t>
  </si>
  <si>
    <t>EXCELERGY, S.A. DE C.V.</t>
  </si>
  <si>
    <t>DSC202301A2301AGE0011100</t>
  </si>
  <si>
    <t>2C_C08</t>
  </si>
  <si>
    <t>Mercados Eléctricos de Centroamérica, S.A. de C.V.</t>
  </si>
  <si>
    <t>DSC202301A2301AGE0076100</t>
  </si>
  <si>
    <t>2C_C65</t>
  </si>
  <si>
    <t>Electric Power Markets, Sociedad Anónima de Capital Variable</t>
  </si>
  <si>
    <t>DSC202301A2301AGE0043700</t>
  </si>
  <si>
    <t>2C_C45</t>
  </si>
  <si>
    <t>INVERSIONES EN TRANSMISIÓN Y ENERGÍA CENTROAMERICANA, S.A. DE C.V.</t>
  </si>
  <si>
    <t>DSC202301A2301AGE0052900</t>
  </si>
  <si>
    <t>2C_C55</t>
  </si>
  <si>
    <t>INTELLERGY S.A. DE C.V.</t>
  </si>
  <si>
    <t>DSC202301A2301AGE0015500</t>
  </si>
  <si>
    <t>PANAMA</t>
  </si>
  <si>
    <t>6GAES</t>
  </si>
  <si>
    <t xml:space="preserve">AES PANAMÁ S.R.L.                                 </t>
  </si>
  <si>
    <t>DSC202301A2301AGE0018100</t>
  </si>
  <si>
    <t>6GIDEALPMA</t>
  </si>
  <si>
    <t>Ideal Panamá, S.A.</t>
  </si>
  <si>
    <t>DSC202301A2301AGE0056900</t>
  </si>
  <si>
    <t>6GGANA</t>
  </si>
  <si>
    <t>Gas Natural Atlantico, S de R.L.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</si>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</sst>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activeCell="B1" sqref="B1"/>
    </sheetView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44904</v>
      </c>
      <c r="C1" s="14"/>
      <c r="D1" s="14"/>
      <c r="E1" s="14"/>
      <c r="F1" s="14"/>
    </row>
    <row r="2" spans="1:6" x14ac:dyDescent="0.2">
      <c r="A2" s="35">
        <f>B1</f>
        <v>44904</v>
      </c>
      <c r="B2" s="14" t="str">
        <f>TEXT(A2,"dd")</f>
        <v>09</v>
      </c>
      <c r="C2" s="14" t="str">
        <f>TEXT(A2,"mmmm")</f>
        <v>diciembre</v>
      </c>
      <c r="D2" s="14" t="str">
        <f>TEXT(A2,IF(ISNUMBER(TEXT(78,"YY")+0),"yyyy","aaaa"))</f>
        <v>2022</v>
      </c>
    </row>
    <row r="3" spans="1:6" x14ac:dyDescent="0.2">
      <c r="A3" s="35">
        <f>DATE(CONCATENATE(MID(D2,1,2),MID(A1,2,2)),MID(A1,4,2),1)</f>
        <v>44927</v>
      </c>
      <c r="B3" s="14" t="str">
        <f>TEXT(A3,"dd")</f>
        <v>01</v>
      </c>
      <c r="C3" s="14" t="str">
        <f>TEXT(A3,"mmmm")</f>
        <v>enero</v>
      </c>
      <c r="D3" s="14" t="str">
        <f>TEXT(A3,IF(ISNUMBER(TEXT(78,"YY")+0),"yyyy","aaaa"))</f>
        <v>2023</v>
      </c>
    </row>
    <row r="4" spans="1:6" x14ac:dyDescent="0.2">
      <c r="A4" s="35">
        <f>DATE(CONCATENATE(MID(D2,1,2),MID(A1,2,2)),MID(A1,4,2),1) + 364</f>
        <v>45291</v>
      </c>
      <c r="B4" s="14" t="str">
        <f>TEXT(A4,"dd")</f>
        <v>31</v>
      </c>
      <c r="C4" s="14" t="str">
        <f>TEXT(A4,"mmmm")</f>
        <v>diciembre</v>
      </c>
      <c r="D4" s="14" t="str">
        <f>TEXT(A4,IF(ISNUMBER(TEXT(78,"YY")+0),"yyyy","aaaa"))</f>
        <v>2023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A2301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2</v>
      </c>
      <c r="B31" s="43" t="str">
        <f>CONCATENATE("Conciliación realizada el día ",B2," de ",C2, " de ",D2," para Derechos de Transmisión anuales vigentes del ",B3," de ",C3," de ",D3," al ",B4," de ",C4, " de ",D4)</f>
        <v>Conciliación realizada el día 09 de diciembre de 2022 para Derechos de Transmisión anuales vigentes del 01 de enero de 2023 al 31 de diciembre de 2023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38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3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enero al 31 de diciembre de 2023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4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44904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A2301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13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14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5</v>
      </c>
      <c r="B12" s="24" t="s">
        <v>6</v>
      </c>
      <c r="C12" s="24" t="s">
        <v>7</v>
      </c>
      <c r="D12" s="24" t="s">
        <v>8</v>
      </c>
      <c r="E12" s="24" t="s">
        <v>9</v>
      </c>
      <c r="F12" s="24" t="s">
        <v>10</v>
      </c>
      <c r="G12" s="24" t="s">
        <v>11</v>
      </c>
      <c r="H12" s="24" t="s">
        <v>12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15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0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80483.509999999995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4374.57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B17" s="18" t="s">
        <v>29</v>
      </c>
      <c r="C17" s="18" t="s">
        <v>19</v>
      </c>
      <c r="D17" s="18" t="s">
        <v>20</v>
      </c>
      <c r="E17" s="18" t="s">
        <v>30</v>
      </c>
      <c r="F17" s="18" t="s">
        <v>31</v>
      </c>
      <c r="G17" s="29">
        <v>79.16</v>
      </c>
      <c r="H17" s="20">
        <v>0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18" t="s">
        <v>17</v>
      </c>
      <c r="B18" s="18" t="s">
        <v>32</v>
      </c>
      <c r="C18" s="18" t="s">
        <v>19</v>
      </c>
      <c r="D18" s="18" t="s">
        <v>20</v>
      </c>
      <c r="E18" s="18" t="s">
        <v>33</v>
      </c>
      <c r="F18" s="18" t="s">
        <v>34</v>
      </c>
      <c r="G18" s="29">
        <v>57649.38</v>
      </c>
      <c r="H18" s="20">
        <v>0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18" t="s">
        <v>17</v>
      </c>
      <c r="B19" s="18" t="s">
        <v>35</v>
      </c>
      <c r="C19" s="18" t="s">
        <v>19</v>
      </c>
      <c r="D19" s="18" t="s">
        <v>20</v>
      </c>
      <c r="E19" s="18" t="s">
        <v>36</v>
      </c>
      <c r="F19" s="18" t="s">
        <v>37</v>
      </c>
      <c r="G19" s="29">
        <v>178989.93</v>
      </c>
      <c r="H19" s="20">
        <v>0</v>
      </c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A20" s="18" t="s">
        <v>17</v>
      </c>
      <c r="B20" s="18" t="s">
        <v>38</v>
      </c>
      <c r="C20" s="18" t="s">
        <v>39</v>
      </c>
      <c r="D20" s="18" t="s">
        <v>20</v>
      </c>
      <c r="E20" s="18" t="s">
        <v>40</v>
      </c>
      <c r="F20" s="18" t="s">
        <v>41</v>
      </c>
      <c r="G20" s="29">
        <v>206243.26</v>
      </c>
      <c r="H20" s="20">
        <v>0</v>
      </c>
    </row>
    <row r="21" spans="1:18" x14ac:dyDescent="0.25">
      <c r="A21" s="18" t="s">
        <v>17</v>
      </c>
      <c r="B21" s="18" t="s">
        <v>42</v>
      </c>
      <c r="C21" s="18" t="s">
        <v>43</v>
      </c>
      <c r="D21" s="18" t="s">
        <v>20</v>
      </c>
      <c r="E21" s="18" t="s">
        <v>44</v>
      </c>
      <c r="F21" s="18" t="s">
        <v>45</v>
      </c>
      <c r="G21" s="29">
        <v>0</v>
      </c>
      <c r="H21" s="20">
        <v>0</v>
      </c>
    </row>
    <row r="22" spans="1:18" x14ac:dyDescent="0.25">
      <c r="A22" s="18" t="s">
        <v>17</v>
      </c>
      <c r="B22" s="18" t="s">
        <v>46</v>
      </c>
      <c r="C22" s="18" t="s">
        <v>43</v>
      </c>
      <c r="D22" s="18" t="s">
        <v>20</v>
      </c>
      <c r="E22" s="18" t="s">
        <v>47</v>
      </c>
      <c r="F22" s="18" t="s">
        <v>48</v>
      </c>
      <c r="G22" s="29">
        <v>23018.66</v>
      </c>
      <c r="H22" s="20">
        <v>0</v>
      </c>
    </row>
    <row r="23" spans="1:18" x14ac:dyDescent="0.25">
      <c r="A23" s="18" t="s">
        <v>17</v>
      </c>
      <c r="B23" s="18" t="s">
        <v>49</v>
      </c>
      <c r="C23" s="18" t="s">
        <v>43</v>
      </c>
      <c r="D23" s="18" t="s">
        <v>20</v>
      </c>
      <c r="E23" s="18" t="s">
        <v>50</v>
      </c>
      <c r="F23" s="18" t="s">
        <v>51</v>
      </c>
      <c r="G23" s="29">
        <v>22172.78</v>
      </c>
      <c r="H23" s="20">
        <v>0</v>
      </c>
    </row>
    <row r="24" spans="1:18" x14ac:dyDescent="0.25">
      <c r="A24" s="18" t="s">
        <v>17</v>
      </c>
      <c r="B24" s="18" t="s">
        <v>52</v>
      </c>
      <c r="C24" s="18" t="s">
        <v>43</v>
      </c>
      <c r="D24" s="18" t="s">
        <v>20</v>
      </c>
      <c r="E24" s="18" t="s">
        <v>53</v>
      </c>
      <c r="F24" s="18" t="s">
        <v>54</v>
      </c>
      <c r="G24" s="29">
        <v>0</v>
      </c>
      <c r="H24" s="20">
        <v>0</v>
      </c>
    </row>
    <row r="25" spans="1:18" x14ac:dyDescent="0.25">
      <c r="A25" s="18" t="s">
        <v>17</v>
      </c>
      <c r="B25" s="18" t="s">
        <v>55</v>
      </c>
      <c r="C25" s="18" t="s">
        <v>43</v>
      </c>
      <c r="D25" s="18" t="s">
        <v>20</v>
      </c>
      <c r="E25" s="18" t="s">
        <v>56</v>
      </c>
      <c r="F25" s="18" t="s">
        <v>57</v>
      </c>
      <c r="G25" s="29">
        <v>27073.15</v>
      </c>
      <c r="H25" s="20">
        <v>0</v>
      </c>
    </row>
    <row r="26" spans="1:18" x14ac:dyDescent="0.25">
      <c r="A26" s="18" t="s">
        <v>17</v>
      </c>
      <c r="B26" s="18" t="s">
        <v>58</v>
      </c>
      <c r="C26" s="18" t="s">
        <v>43</v>
      </c>
      <c r="D26" s="18" t="s">
        <v>20</v>
      </c>
      <c r="E26" s="18" t="s">
        <v>59</v>
      </c>
      <c r="F26" s="18" t="s">
        <v>60</v>
      </c>
      <c r="G26" s="29">
        <v>0</v>
      </c>
      <c r="H26" s="20">
        <v>0</v>
      </c>
    </row>
    <row r="27" spans="1:18" x14ac:dyDescent="0.25">
      <c r="A27" s="18" t="s">
        <v>17</v>
      </c>
      <c r="B27" s="18" t="s">
        <v>61</v>
      </c>
      <c r="C27" s="18" t="s">
        <v>43</v>
      </c>
      <c r="D27" s="18" t="s">
        <v>20</v>
      </c>
      <c r="E27" s="18" t="s">
        <v>62</v>
      </c>
      <c r="F27" s="18" t="s">
        <v>63</v>
      </c>
      <c r="G27" s="29">
        <v>85440.24</v>
      </c>
      <c r="H27" s="20">
        <v>0</v>
      </c>
    </row>
    <row r="28" spans="1:18" x14ac:dyDescent="0.25">
      <c r="A28" s="18" t="s">
        <v>17</v>
      </c>
      <c r="B28" s="18" t="s">
        <v>64</v>
      </c>
      <c r="C28" s="18" t="s">
        <v>43</v>
      </c>
      <c r="D28" s="18" t="s">
        <v>20</v>
      </c>
      <c r="E28" s="18" t="s">
        <v>65</v>
      </c>
      <c r="F28" s="18" t="s">
        <v>66</v>
      </c>
      <c r="G28" s="29">
        <v>1317</v>
      </c>
      <c r="H28" s="20">
        <v>0</v>
      </c>
    </row>
    <row r="29" spans="1:18" x14ac:dyDescent="0.25">
      <c r="A29" s="18" t="s">
        <v>17</v>
      </c>
      <c r="B29" s="18" t="s">
        <v>67</v>
      </c>
      <c r="C29" s="18" t="s">
        <v>43</v>
      </c>
      <c r="D29" s="18" t="s">
        <v>20</v>
      </c>
      <c r="E29" s="18" t="s">
        <v>68</v>
      </c>
      <c r="F29" s="18" t="s">
        <v>69</v>
      </c>
      <c r="G29" s="29">
        <v>15605.29</v>
      </c>
      <c r="H29" s="20">
        <v>0</v>
      </c>
    </row>
    <row r="30" spans="1:18" x14ac:dyDescent="0.25">
      <c r="A30" s="18" t="s">
        <v>17</v>
      </c>
      <c r="B30" s="18" t="s">
        <v>70</v>
      </c>
      <c r="C30" s="18" t="s">
        <v>43</v>
      </c>
      <c r="D30" s="18" t="s">
        <v>20</v>
      </c>
      <c r="E30" s="18" t="s">
        <v>71</v>
      </c>
      <c r="F30" s="18" t="s">
        <v>72</v>
      </c>
      <c r="G30" s="29">
        <v>17777.09</v>
      </c>
      <c r="H30" s="20">
        <v>0</v>
      </c>
    </row>
    <row r="31" spans="1:18" x14ac:dyDescent="0.25">
      <c r="A31" s="18" t="s">
        <v>17</v>
      </c>
      <c r="B31" s="18" t="s">
        <v>73</v>
      </c>
      <c r="C31" s="18" t="s">
        <v>43</v>
      </c>
      <c r="D31" s="18" t="s">
        <v>20</v>
      </c>
      <c r="E31" s="18" t="s">
        <v>74</v>
      </c>
      <c r="F31" s="18" t="s">
        <v>75</v>
      </c>
      <c r="G31" s="29">
        <v>26992.240000000002</v>
      </c>
      <c r="H31" s="20">
        <v>0</v>
      </c>
    </row>
    <row r="32" spans="1:18" x14ac:dyDescent="0.25">
      <c r="A32" s="18" t="s">
        <v>17</v>
      </c>
      <c r="B32" s="18" t="s">
        <v>76</v>
      </c>
      <c r="C32" s="18" t="s">
        <v>43</v>
      </c>
      <c r="D32" s="18" t="s">
        <v>20</v>
      </c>
      <c r="E32" s="18" t="s">
        <v>77</v>
      </c>
      <c r="F32" s="18" t="s">
        <v>78</v>
      </c>
      <c r="G32" s="29">
        <v>53580.46</v>
      </c>
      <c r="H32" s="20">
        <v>0</v>
      </c>
    </row>
    <row r="33" spans="1:8" x14ac:dyDescent="0.25">
      <c r="A33" s="18" t="s">
        <v>17</v>
      </c>
      <c r="B33" s="18" t="s">
        <v>79</v>
      </c>
      <c r="C33" s="18" t="s">
        <v>43</v>
      </c>
      <c r="D33" s="18" t="s">
        <v>20</v>
      </c>
      <c r="E33" s="18" t="s">
        <v>80</v>
      </c>
      <c r="F33" s="18" t="s">
        <v>81</v>
      </c>
      <c r="G33" s="29">
        <v>4349.18</v>
      </c>
      <c r="H33" s="20">
        <v>0</v>
      </c>
    </row>
    <row r="34" spans="1:8" x14ac:dyDescent="0.25">
      <c r="A34" s="18" t="s">
        <v>17</v>
      </c>
      <c r="B34" s="18" t="s">
        <v>82</v>
      </c>
      <c r="C34" s="18" t="s">
        <v>83</v>
      </c>
      <c r="D34" s="18" t="s">
        <v>20</v>
      </c>
      <c r="E34" s="18" t="s">
        <v>84</v>
      </c>
      <c r="F34" s="18" t="s">
        <v>85</v>
      </c>
      <c r="G34" s="29">
        <v>103363.14</v>
      </c>
      <c r="H34" s="20">
        <v>0</v>
      </c>
    </row>
    <row r="35" spans="1:8" x14ac:dyDescent="0.25">
      <c r="A35" s="18" t="s">
        <v>17</v>
      </c>
      <c r="B35" s="18" t="s">
        <v>86</v>
      </c>
      <c r="C35" s="18" t="s">
        <v>83</v>
      </c>
      <c r="D35" s="18" t="s">
        <v>20</v>
      </c>
      <c r="E35" s="18" t="s">
        <v>87</v>
      </c>
      <c r="F35" s="18" t="s">
        <v>88</v>
      </c>
      <c r="G35" s="29">
        <v>149531.89000000001</v>
      </c>
      <c r="H35" s="20">
        <v>0</v>
      </c>
    </row>
    <row r="36" spans="1:8" x14ac:dyDescent="0.25">
      <c r="A36" s="18" t="s">
        <v>17</v>
      </c>
      <c r="B36" s="18" t="s">
        <v>89</v>
      </c>
      <c r="C36" s="18" t="s">
        <v>83</v>
      </c>
      <c r="D36" s="18" t="s">
        <v>20</v>
      </c>
      <c r="E36" s="18" t="s">
        <v>90</v>
      </c>
      <c r="F36" s="18" t="s">
        <v>91</v>
      </c>
      <c r="G36" s="29">
        <v>235442.51</v>
      </c>
      <c r="H36" s="20">
        <v>0</v>
      </c>
    </row>
    <row r="37" spans="1:8" x14ac:dyDescent="0.25">
      <c r="A37" s="18" t="s">
        <v>17</v>
      </c>
      <c r="D37" s="18" t="s">
        <v>20</v>
      </c>
      <c r="F37" s="18" t="s">
        <v>92</v>
      </c>
      <c r="G37" s="29">
        <v>0</v>
      </c>
      <c r="H37" s="20">
        <v>1293483.44</v>
      </c>
    </row>
    <row r="38" spans="1:8" x14ac:dyDescent="0.25">
      <c r="F38" s="18" t="s">
        <v>93</v>
      </c>
      <c r="G38" s="29">
        <v>1293483.44</v>
      </c>
      <c r="H38" s="20">
        <v>1293483.44</v>
      </c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C0ED5C1B-8557-495C-A5A5-25B8119F9A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7039D2-37E2-4B4F-8846-B30D352CFC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F8FA0E-8B0A-4453-94D2-B1AEE622539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2022-12-09T19:14:04Z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