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00.181\Archivos GTE\CTE\Facturacion\"/>
    </mc:Choice>
  </mc:AlternateContent>
  <xr:revisionPtr revIDLastSave="0" documentId="13_ncr:1_{5D393C96-50E6-416F-BF52-163526A60B7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4" l="1"/>
  <c r="C3" i="4"/>
  <c r="C2" i="4"/>
  <c r="G50" i="1"/>
  <c r="A2" i="4"/>
  <c r="G6" i="1" s="1"/>
  <c r="A27" i="4"/>
  <c r="B7" i="1" s="1"/>
  <c r="B3" i="1" l="1"/>
  <c r="B31" i="4"/>
  <c r="B2" i="4"/>
  <c r="D2" i="4"/>
  <c r="A4" i="4" l="1"/>
  <c r="A3" i="4"/>
  <c r="D3" i="4" l="1"/>
  <c r="B3" i="4"/>
  <c r="D4" i="4"/>
  <c r="B4" i="4"/>
</calcChain>
</file>

<file path=xl/sharedStrings.xml><?xml version="1.0" encoding="utf-8"?>
<sst xmlns="http://schemas.openxmlformats.org/spreadsheetml/2006/main" count="232" uniqueCount="130">
  <si>
    <t>ENTE OPERADOR REGIONAL</t>
  </si>
  <si>
    <t>Documento de Conciliación de la Asignación de Derechos de Transmisión con período de validez Anual</t>
  </si>
  <si>
    <t xml:space="preserve"> </t>
  </si>
  <si>
    <t>Documento de Conciliación de la Asignación (DCA) de Derechos de Transmisión con período de validez Anual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</si>
  <si>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</si>
  <si>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</si>
  <si>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</si>
  <si>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</si>
  <si>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</si>
  <si>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</si>
  <si>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</si>
  <si>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</si>
  <si>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</si>
  <si>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</si>
  <si>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</si>
  <si>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</si>
  <si>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Id de Asignación</t>
  </si>
  <si>
    <t>A2501</t>
  </si>
  <si>
    <t>DSC202501A2501AGE0037200</t>
  </si>
  <si>
    <t>GUATEMALA</t>
  </si>
  <si>
    <t>Enero 2025 a Diciembre 2025</t>
  </si>
  <si>
    <t>1GGENLUFEG</t>
  </si>
  <si>
    <t>LUZ Y FUERZA ELECTRICA DE GUATEMALA LTDA.</t>
  </si>
  <si>
    <t>DSC202501A2501AGE0123300</t>
  </si>
  <si>
    <t>1CCOMWATTS</t>
  </si>
  <si>
    <t>WATTSMARKET, SOCIEDAD ANÓNIMA</t>
  </si>
  <si>
    <t>DSC202501A2501AGE0128800</t>
  </si>
  <si>
    <t>1CCOMCEPGT</t>
  </si>
  <si>
    <t>CEPAM GT, SOCIEDAD ANONIMA</t>
  </si>
  <si>
    <t>DSC202501A2501AGE0035000</t>
  </si>
  <si>
    <t>1CCOMMERGU</t>
  </si>
  <si>
    <t>MERELEC GUATEMALA, S.A.</t>
  </si>
  <si>
    <t>DSC202501A2501AGE0005200</t>
  </si>
  <si>
    <t>1GGENHIXAC</t>
  </si>
  <si>
    <t>HIDRO XACBAL</t>
  </si>
  <si>
    <t>DSC202501A2501AGE0000700</t>
  </si>
  <si>
    <t>1CCOMCECEE</t>
  </si>
  <si>
    <t>CENTRAL COMERCIALIZADORA DE ENERGIA ELECTRICA, S.A.</t>
  </si>
  <si>
    <t>DSC202501A2501AGE0041000</t>
  </si>
  <si>
    <t>1GGENJAEGL</t>
  </si>
  <si>
    <t>JAGUAR ENERGY GUATEMALA LLC.</t>
  </si>
  <si>
    <t>DSC202501A2501AGE0121400</t>
  </si>
  <si>
    <t>1CCOMEDECS</t>
  </si>
  <si>
    <t>EDECSA - GT, SOCIEDAD ANONIMA</t>
  </si>
  <si>
    <t>DSC202501A2501AGE0116300</t>
  </si>
  <si>
    <t>1CCOMVIELG</t>
  </si>
  <si>
    <t>VITOL ELECTRICIDAD DE GUATEMALA, SOCIEDAD ANONIMA</t>
  </si>
  <si>
    <t>DSC202501A2501AGE0001600</t>
  </si>
  <si>
    <t>1CCOMCOMEL</t>
  </si>
  <si>
    <t>COMERCIALIZADORA ELECTRONOVA, S.A.</t>
  </si>
  <si>
    <t>DSC202501A2501AGE0037900</t>
  </si>
  <si>
    <t>1GGENRNACE</t>
  </si>
  <si>
    <t>RENACE, S. A.</t>
  </si>
  <si>
    <t>DSC202501A2501AGE0121900</t>
  </si>
  <si>
    <t>1CCOMBORAX</t>
  </si>
  <si>
    <t>BORAX, SOCIEDAD ANONIMA</t>
  </si>
  <si>
    <t>DSC202501A2501AGE0124000</t>
  </si>
  <si>
    <t>1CCOMELPOM</t>
  </si>
  <si>
    <t>ELECTRIC POWER MARKETS, SOCIEDAD ANONIMA</t>
  </si>
  <si>
    <t>DSC202501A2501AGE0117700</t>
  </si>
  <si>
    <t>NICARAGUA</t>
  </si>
  <si>
    <t>4DENATRELBLU</t>
  </si>
  <si>
    <t>EMPRESA NACIONAL DE TRANSMISION ELECTRICA  (ENATREL- BLUEFIELDS)</t>
  </si>
  <si>
    <t>DSC202501A2501AGE0029500</t>
  </si>
  <si>
    <t>EL SALVADOR</t>
  </si>
  <si>
    <t>2C_C32</t>
  </si>
  <si>
    <t>COMERCIALIZADORA ELECTRONOVA S.A DE C.V</t>
  </si>
  <si>
    <t>DSC202501A2501AGE0071800</t>
  </si>
  <si>
    <t>2C_C63</t>
  </si>
  <si>
    <t>COMERCIALIZADORA DE ENERGÍA PARA AMÉRICA S. A. DE C.V.</t>
  </si>
  <si>
    <t>DSC202501A2501AGE0119000</t>
  </si>
  <si>
    <t>2C_C73</t>
  </si>
  <si>
    <t>ALTERNATIVA DE ENERGIA RENOVABLE S.A. DE C.V.</t>
  </si>
  <si>
    <t>DSC202501A2501AGE0054300</t>
  </si>
  <si>
    <t>2C_C58</t>
  </si>
  <si>
    <t>AES NEJAPA GAS LIMITADA DE C.V.</t>
  </si>
  <si>
    <t>DSC202501A2501AGE0075700</t>
  </si>
  <si>
    <t>2C_C64</t>
  </si>
  <si>
    <t>AES UNION DE NEGOCIOS, S.A. DE C.V.</t>
  </si>
  <si>
    <t>DSC202501A2501AGE0011200</t>
  </si>
  <si>
    <t>2G_G02</t>
  </si>
  <si>
    <t>NEJAPA POWER COMPANY, S.A.</t>
  </si>
  <si>
    <t>DSC202501A2501AGE0011400</t>
  </si>
  <si>
    <t>2G_C14</t>
  </si>
  <si>
    <t>TEXTUFIL, S.A. de C.V.</t>
  </si>
  <si>
    <t>DSC202501A2501AGE0122900</t>
  </si>
  <si>
    <t>2C_C79</t>
  </si>
  <si>
    <t>Energy Connection, S.A. de C.V.</t>
  </si>
  <si>
    <t>DSC202501A2501AGE0052900</t>
  </si>
  <si>
    <t>2C_C55</t>
  </si>
  <si>
    <t>INTELLERGY S.A. DE C.V.</t>
  </si>
  <si>
    <t>DSC202501A2501AGE0076100</t>
  </si>
  <si>
    <t>2C_C65</t>
  </si>
  <si>
    <t>Electric Power Markets, Sociedad Anónima de Capital Variable</t>
  </si>
  <si>
    <t>DSC202501A2501AGE0009100</t>
  </si>
  <si>
    <t>2C_C07</t>
  </si>
  <si>
    <t>COMPAÑÍA DE ENERGIA DE CENTROAMERICA, S.A. de C.V.</t>
  </si>
  <si>
    <t>DSC202501A2501AGE0011100</t>
  </si>
  <si>
    <t>2C_C08</t>
  </si>
  <si>
    <t>Mercados Eléctricos de Centroamérica, S.A. de C.V.</t>
  </si>
  <si>
    <t>DSC202501A2501AGE0031300</t>
  </si>
  <si>
    <t>2C_C34</t>
  </si>
  <si>
    <t>ENERGIA, DESARROLLO Y CONSULTORIA, S.A. DE C.V.</t>
  </si>
  <si>
    <t>DSC202501A2501AGE0010200</t>
  </si>
  <si>
    <t>2C_C03</t>
  </si>
  <si>
    <t>EXCELERGY, S.A. DE C.V.</t>
  </si>
  <si>
    <t>DSC202501A2501AGE0055400</t>
  </si>
  <si>
    <t>2C_C59</t>
  </si>
  <si>
    <t>GRS Comercializadora Sociedad Anónima de Capital Variable</t>
  </si>
  <si>
    <t>DSC202501A2501AGE0043700</t>
  </si>
  <si>
    <t>2C_C45</t>
  </si>
  <si>
    <t>INVERSIONES EN TRANSMISIÓN Y ENERGÍA CENTROAMERICANA, S.A. DE C.V.</t>
  </si>
  <si>
    <t>DSC202501A2501AGE0018700</t>
  </si>
  <si>
    <t>PANAMA</t>
  </si>
  <si>
    <t>6GPANAM</t>
  </si>
  <si>
    <t>PAN-AM GENERATING LIMITED, S.A.</t>
  </si>
  <si>
    <t>DSC202501A2501AGE0017300</t>
  </si>
  <si>
    <t>6GFORTUNA</t>
  </si>
  <si>
    <t>ENEL FORTUNA, S.A.</t>
  </si>
  <si>
    <t>DSC202501A2501AGE0037800</t>
  </si>
  <si>
    <t>6GEISA</t>
  </si>
  <si>
    <t>Electron Investment, S.A.</t>
  </si>
  <si>
    <t>DSC202501A2501AGE0015500</t>
  </si>
  <si>
    <t>6GAES</t>
  </si>
  <si>
    <t xml:space="preserve">AES PANAMÁ S.R.L.                                 </t>
  </si>
  <si>
    <t>DSC202501A2501AGE0025100</t>
  </si>
  <si>
    <t>6GAES-CHANG</t>
  </si>
  <si>
    <t>AES CHANGUINOLA S.R.L.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</si>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</sst>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yy;@"/>
    <numFmt numFmtId="165" formatCode="[$$-409]#,##0.00"/>
    <numFmt numFmtId="166" formatCode="[$$-440A]#,##0.00"/>
    <numFmt numFmtId="167" formatCode="[$-F800]dddd\,\ mmmm\ dd\,\ yyyy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3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65" fontId="13" fillId="2" borderId="0" xfId="0" applyNumberFormat="1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165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Font="1" applyFill="1" applyAlignment="1">
      <alignment horizontal="center"/>
    </xf>
    <xf numFmtId="164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66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Font="1" applyFill="1" applyAlignment="1">
      <alignment horizontal="left"/>
    </xf>
    <xf numFmtId="166" fontId="17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167" fontId="13" fillId="2" borderId="0" xfId="0" applyNumberFormat="1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justify" vertical="center"/>
    </xf>
    <xf numFmtId="0" fontId="21" fillId="2" borderId="0" xfId="0" applyFont="1" applyFill="1"/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37" name="Picture 1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38" name="Picture 1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3" name="Picture 3">
          <a:extLst>
            <a:ext uri="{FF2B5EF4-FFF2-40B4-BE49-F238E27FC236}">
              <a16:creationId xmlns:a16="http://schemas.microsoft.com/office/drawing/2014/main" id="{00000000-0008-0000-01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workbookViewId="0">
      <selection activeCell="A24" sqref="A24:F26"/>
    </sheetView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45636</v>
      </c>
      <c r="C1" s="14"/>
      <c r="D1" s="14"/>
      <c r="E1" s="14"/>
      <c r="F1" s="14"/>
    </row>
    <row r="2" spans="1:6" x14ac:dyDescent="0.2">
      <c r="A2" s="35">
        <f>B1</f>
        <v>45636</v>
      </c>
      <c r="B2" s="14" t="str">
        <f>TEXT(A2,"dd")</f>
        <v>10</v>
      </c>
      <c r="C2" s="14" t="str">
        <f>TEXT(A2,"mmmm")</f>
        <v>diciembre</v>
      </c>
      <c r="D2" s="14" t="str">
        <f>TEXT(A2,IF(ISNUMBER(TEXT(78,"YY")+0),"yyyy","aaaa"))</f>
        <v>2024</v>
      </c>
    </row>
    <row r="3" spans="1:6" x14ac:dyDescent="0.2">
      <c r="A3" s="35">
        <f>DATE(CONCATENATE(MID(D2,1,2),MID(A1,2,2)),MID(A1,4,2),1)</f>
        <v>45658</v>
      </c>
      <c r="B3" s="14" t="str">
        <f>TEXT(A3,"dd")</f>
        <v>01</v>
      </c>
      <c r="C3" s="14" t="str">
        <f>TEXT(A3,"mmmm")</f>
        <v>enero</v>
      </c>
      <c r="D3" s="14" t="str">
        <f>TEXT(A3,IF(ISNUMBER(TEXT(78,"YY")+0),"yyyy","aaaa"))</f>
        <v>2025</v>
      </c>
    </row>
    <row r="4" spans="1:6" x14ac:dyDescent="0.2">
      <c r="A4" s="35">
        <f>DATE(CONCATENATE(MID(D2,1,2),MID(A1,2,2)),MID(A1,4,2),1) + 364</f>
        <v>46022</v>
      </c>
      <c r="B4" s="14" t="str">
        <f>TEXT(A4,"dd")</f>
        <v>31</v>
      </c>
      <c r="C4" s="14" t="str">
        <f>TEXT(A4,"mmmm")</f>
        <v>diciembre</v>
      </c>
      <c r="D4" s="14" t="str">
        <f>TEXT(A4,IF(ISNUMBER(TEXT(78,"YY")+0),"yyyy","aaaa"))</f>
        <v>2025</v>
      </c>
    </row>
    <row r="5" spans="1:6" x14ac:dyDescent="0.2">
      <c r="B5" s="52"/>
      <c r="C5" s="52"/>
      <c r="D5" s="52"/>
    </row>
    <row r="20" spans="1:6" ht="30" x14ac:dyDescent="0.4">
      <c r="A20" s="40"/>
      <c r="B20" s="40"/>
      <c r="C20" s="40"/>
      <c r="D20" s="40"/>
      <c r="E20" s="40"/>
      <c r="F20" s="40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2" t="s">
        <v>1</v>
      </c>
      <c r="B24" s="42"/>
      <c r="C24" s="42"/>
      <c r="D24" s="42"/>
      <c r="E24" s="42"/>
      <c r="F24" s="42"/>
    </row>
    <row r="25" spans="1:6" s="2" customFormat="1" x14ac:dyDescent="0.2">
      <c r="A25" s="42"/>
      <c r="B25" s="42"/>
      <c r="C25" s="42"/>
      <c r="D25" s="42"/>
      <c r="E25" s="42"/>
      <c r="F25" s="42"/>
    </row>
    <row r="26" spans="1:6" x14ac:dyDescent="0.2">
      <c r="A26" s="42"/>
      <c r="B26" s="42"/>
      <c r="C26" s="42"/>
      <c r="D26" s="42"/>
      <c r="E26" s="42"/>
      <c r="F26" s="42"/>
    </row>
    <row r="27" spans="1:6" ht="27" customHeight="1" x14ac:dyDescent="0.5">
      <c r="A27" s="43" t="str">
        <f>A1</f>
        <v>A2501</v>
      </c>
      <c r="B27" s="43"/>
      <c r="C27" s="43"/>
      <c r="D27" s="43"/>
      <c r="E27" s="43"/>
      <c r="F27" s="43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1"/>
      <c r="B30" s="41"/>
      <c r="C30" s="41"/>
      <c r="D30" s="41"/>
      <c r="E30" s="41"/>
      <c r="F30" s="41"/>
    </row>
    <row r="31" spans="1:6" s="2" customFormat="1" ht="25.5" customHeight="1" x14ac:dyDescent="0.5">
      <c r="A31" s="34" t="s">
        <v>2</v>
      </c>
      <c r="B31" s="44" t="str">
        <f>CONCATENATE("Conciliación realizada el día ",B2," de ",C2, " de ",D2," para Derechos de Transmisión anuales vigentes del ",B3," de ",C3," de ",D3," al ",B4," de ",C4, " de ",D4)</f>
        <v>Conciliación realizada el día 10 de diciembre de 2024 para Derechos de Transmisión anuales vigentes del 01 de enero de 2025 al 31 de diciembre de 2025</v>
      </c>
      <c r="C31" s="44"/>
      <c r="D31" s="44"/>
      <c r="E31" s="44"/>
      <c r="F31" s="34"/>
    </row>
    <row r="32" spans="1:6" s="2" customFormat="1" ht="12.75" customHeight="1" x14ac:dyDescent="0.2">
      <c r="A32" s="8"/>
      <c r="B32" s="44"/>
      <c r="C32" s="44"/>
      <c r="D32" s="44"/>
      <c r="E32" s="44"/>
      <c r="F32" s="8"/>
    </row>
    <row r="33" spans="1:6" s="2" customFormat="1" ht="12.75" customHeight="1" x14ac:dyDescent="0.2">
      <c r="A33" s="8"/>
      <c r="B33" s="44"/>
      <c r="C33" s="44"/>
      <c r="D33" s="44"/>
      <c r="E33" s="44"/>
      <c r="F33" s="8"/>
    </row>
    <row r="34" spans="1:6" s="2" customFormat="1" x14ac:dyDescent="0.2">
      <c r="A34" s="8"/>
      <c r="B34" s="44"/>
      <c r="C34" s="44"/>
      <c r="D34" s="44"/>
      <c r="E34" s="44"/>
      <c r="F34" s="8"/>
    </row>
    <row r="35" spans="1:6" ht="20.25" customHeight="1" x14ac:dyDescent="0.25">
      <c r="A35" s="15"/>
      <c r="B35" s="44"/>
      <c r="C35" s="44"/>
      <c r="D35" s="44"/>
      <c r="E35" s="44"/>
      <c r="F35" s="25"/>
    </row>
    <row r="36" spans="1:6" ht="20.25" customHeight="1" x14ac:dyDescent="0.2">
      <c r="A36" s="27"/>
      <c r="B36" s="26"/>
      <c r="C36" s="39"/>
      <c r="D36" s="39"/>
      <c r="E36" s="39"/>
      <c r="F36" s="39"/>
    </row>
    <row r="37" spans="1:6" ht="20.25" customHeight="1" x14ac:dyDescent="0.2">
      <c r="A37" s="27"/>
      <c r="B37" s="26"/>
      <c r="C37" s="39"/>
      <c r="D37" s="39"/>
      <c r="E37" s="39"/>
      <c r="F37" s="39"/>
    </row>
    <row r="38" spans="1:6" ht="20.25" customHeight="1" x14ac:dyDescent="0.2">
      <c r="A38" s="27"/>
      <c r="B38" s="26"/>
      <c r="C38" s="39"/>
      <c r="D38" s="39"/>
      <c r="E38" s="39"/>
      <c r="F38" s="39"/>
    </row>
    <row r="39" spans="1:6" ht="20.25" customHeight="1" x14ac:dyDescent="0.2">
      <c r="A39" s="28"/>
      <c r="B39" s="26"/>
      <c r="C39" s="39"/>
      <c r="D39" s="39"/>
      <c r="E39" s="39"/>
      <c r="F39" s="39"/>
    </row>
    <row r="40" spans="1:6" ht="20.25" x14ac:dyDescent="0.2">
      <c r="A40" s="28"/>
      <c r="B40" s="26"/>
      <c r="C40" s="39"/>
      <c r="D40" s="39"/>
      <c r="E40" s="39"/>
      <c r="F40" s="39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50"/>
  <sheetViews>
    <sheetView tabSelected="1" zoomScale="85" zoomScaleNormal="85" workbookViewId="0">
      <selection activeCell="B3" sqref="B3:G3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9" t="s">
        <v>3</v>
      </c>
      <c r="B2" s="49"/>
      <c r="C2" s="49"/>
      <c r="D2" s="49"/>
      <c r="E2" s="49"/>
      <c r="F2" s="49"/>
      <c r="G2" s="49"/>
      <c r="H2" s="49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9" t="str">
        <f>CONCATENATE("Vigentes del ",PORTADA!B3," de ",PORTADA!C3," al ",PORTADA!B4," de ", PORTADA!C4, " de ",PORTADA!D4)</f>
        <v>Vigentes del 01 de enero al 31 de diciembre de 2025</v>
      </c>
      <c r="C3" s="49"/>
      <c r="D3" s="49"/>
      <c r="E3" s="49"/>
      <c r="F3" s="49"/>
      <c r="G3" s="49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50" t="s">
        <v>4</v>
      </c>
      <c r="D4" s="50"/>
      <c r="E4" s="50"/>
      <c r="F4" s="50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48">
        <f>PORTADA!A2</f>
        <v>45636</v>
      </c>
      <c r="H6" s="48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A2501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51" t="s">
        <v>13</v>
      </c>
      <c r="B9" s="51"/>
      <c r="C9" s="51"/>
      <c r="D9" s="51"/>
      <c r="E9" s="51"/>
      <c r="F9" s="51"/>
      <c r="G9" s="51"/>
      <c r="H9" s="51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51" t="s">
        <v>14</v>
      </c>
      <c r="B10" s="51"/>
      <c r="C10" s="51"/>
      <c r="D10" s="51"/>
      <c r="E10" s="51"/>
      <c r="F10" s="51"/>
      <c r="G10" s="51"/>
      <c r="H10" s="51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5</v>
      </c>
      <c r="B12" s="24" t="s">
        <v>6</v>
      </c>
      <c r="C12" s="24" t="s">
        <v>7</v>
      </c>
      <c r="D12" s="24" t="s">
        <v>8</v>
      </c>
      <c r="E12" s="24" t="s">
        <v>9</v>
      </c>
      <c r="F12" s="24" t="s">
        <v>10</v>
      </c>
      <c r="G12" s="24" t="s">
        <v>11</v>
      </c>
      <c r="H12" s="24" t="s">
        <v>12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5" t="s">
        <v>15</v>
      </c>
      <c r="B13" s="46"/>
      <c r="C13" s="46"/>
      <c r="D13" s="46"/>
      <c r="E13" s="46"/>
      <c r="F13" s="46"/>
      <c r="G13" s="46"/>
      <c r="H13" s="47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4799.2</v>
      </c>
      <c r="H14" s="20">
        <v>0</v>
      </c>
      <c r="I14" s="31"/>
      <c r="J14" s="38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14750.060000000001</v>
      </c>
      <c r="H15" s="20">
        <v>0</v>
      </c>
      <c r="I15" s="31"/>
      <c r="J15" s="38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23844.22</v>
      </c>
      <c r="H16" s="20">
        <v>0</v>
      </c>
      <c r="I16" s="31"/>
      <c r="J16" s="38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B17" s="18" t="s">
        <v>29</v>
      </c>
      <c r="C17" s="18" t="s">
        <v>19</v>
      </c>
      <c r="D17" s="18" t="s">
        <v>20</v>
      </c>
      <c r="E17" s="18" t="s">
        <v>30</v>
      </c>
      <c r="F17" s="18" t="s">
        <v>31</v>
      </c>
      <c r="G17" s="29">
        <v>15384.29</v>
      </c>
      <c r="H17" s="20">
        <v>0</v>
      </c>
      <c r="I17" s="31"/>
      <c r="J17" s="38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18" t="s">
        <v>17</v>
      </c>
      <c r="B18" s="18" t="s">
        <v>32</v>
      </c>
      <c r="C18" s="18" t="s">
        <v>19</v>
      </c>
      <c r="D18" s="18" t="s">
        <v>20</v>
      </c>
      <c r="E18" s="18" t="s">
        <v>33</v>
      </c>
      <c r="F18" s="18" t="s">
        <v>34</v>
      </c>
      <c r="G18" s="29">
        <v>2595.0700000000002</v>
      </c>
      <c r="H18" s="20">
        <v>0</v>
      </c>
      <c r="J18" s="38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18" t="s">
        <v>17</v>
      </c>
      <c r="B19" s="18" t="s">
        <v>35</v>
      </c>
      <c r="C19" s="18" t="s">
        <v>19</v>
      </c>
      <c r="D19" s="18" t="s">
        <v>20</v>
      </c>
      <c r="E19" s="18" t="s">
        <v>36</v>
      </c>
      <c r="F19" s="18" t="s">
        <v>37</v>
      </c>
      <c r="G19" s="29">
        <v>1523299.45</v>
      </c>
      <c r="H19" s="20">
        <v>0</v>
      </c>
      <c r="J19" s="38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A20" s="18" t="s">
        <v>17</v>
      </c>
      <c r="B20" s="18" t="s">
        <v>38</v>
      </c>
      <c r="C20" s="18" t="s">
        <v>19</v>
      </c>
      <c r="D20" s="18" t="s">
        <v>20</v>
      </c>
      <c r="E20" s="18" t="s">
        <v>39</v>
      </c>
      <c r="F20" s="18" t="s">
        <v>40</v>
      </c>
      <c r="G20" s="29">
        <v>1505472.78</v>
      </c>
      <c r="H20" s="20">
        <v>0</v>
      </c>
      <c r="J20" s="38"/>
    </row>
    <row r="21" spans="1:18" x14ac:dyDescent="0.25">
      <c r="A21" s="18" t="s">
        <v>17</v>
      </c>
      <c r="B21" s="18" t="s">
        <v>41</v>
      </c>
      <c r="C21" s="18" t="s">
        <v>19</v>
      </c>
      <c r="D21" s="18" t="s">
        <v>20</v>
      </c>
      <c r="E21" s="18" t="s">
        <v>42</v>
      </c>
      <c r="F21" s="18" t="s">
        <v>43</v>
      </c>
      <c r="G21" s="29">
        <v>2837.32</v>
      </c>
      <c r="H21" s="20">
        <v>0</v>
      </c>
      <c r="J21" s="38"/>
    </row>
    <row r="22" spans="1:18" x14ac:dyDescent="0.25">
      <c r="A22" s="18" t="s">
        <v>17</v>
      </c>
      <c r="B22" s="18" t="s">
        <v>44</v>
      </c>
      <c r="C22" s="18" t="s">
        <v>19</v>
      </c>
      <c r="D22" s="18" t="s">
        <v>20</v>
      </c>
      <c r="E22" s="18" t="s">
        <v>45</v>
      </c>
      <c r="F22" s="18" t="s">
        <v>46</v>
      </c>
      <c r="G22" s="29">
        <v>764.23</v>
      </c>
      <c r="H22" s="20">
        <v>0</v>
      </c>
      <c r="J22" s="38"/>
    </row>
    <row r="23" spans="1:18" x14ac:dyDescent="0.25">
      <c r="A23" s="18" t="s">
        <v>17</v>
      </c>
      <c r="B23" s="18" t="s">
        <v>47</v>
      </c>
      <c r="C23" s="18" t="s">
        <v>19</v>
      </c>
      <c r="D23" s="18" t="s">
        <v>20</v>
      </c>
      <c r="E23" s="18" t="s">
        <v>48</v>
      </c>
      <c r="F23" s="18" t="s">
        <v>49</v>
      </c>
      <c r="G23" s="29">
        <v>749968.3</v>
      </c>
      <c r="H23" s="20">
        <v>0</v>
      </c>
      <c r="J23" s="38"/>
    </row>
    <row r="24" spans="1:18" x14ac:dyDescent="0.25">
      <c r="A24" s="18" t="s">
        <v>17</v>
      </c>
      <c r="B24" s="18" t="s">
        <v>50</v>
      </c>
      <c r="C24" s="18" t="s">
        <v>19</v>
      </c>
      <c r="D24" s="18" t="s">
        <v>20</v>
      </c>
      <c r="E24" s="18" t="s">
        <v>51</v>
      </c>
      <c r="F24" s="18" t="s">
        <v>52</v>
      </c>
      <c r="G24" s="29">
        <v>6851.2600000000011</v>
      </c>
      <c r="H24" s="20">
        <v>0</v>
      </c>
      <c r="J24" s="38"/>
    </row>
    <row r="25" spans="1:18" x14ac:dyDescent="0.25">
      <c r="A25" s="18" t="s">
        <v>17</v>
      </c>
      <c r="B25" s="18" t="s">
        <v>53</v>
      </c>
      <c r="C25" s="18" t="s">
        <v>19</v>
      </c>
      <c r="D25" s="18" t="s">
        <v>20</v>
      </c>
      <c r="E25" s="18" t="s">
        <v>54</v>
      </c>
      <c r="F25" s="18" t="s">
        <v>55</v>
      </c>
      <c r="G25" s="29">
        <v>2732708.34</v>
      </c>
      <c r="H25" s="20">
        <v>0</v>
      </c>
      <c r="J25" s="38"/>
    </row>
    <row r="26" spans="1:18" x14ac:dyDescent="0.25">
      <c r="A26" s="18" t="s">
        <v>17</v>
      </c>
      <c r="B26" s="18" t="s">
        <v>56</v>
      </c>
      <c r="C26" s="18" t="s">
        <v>19</v>
      </c>
      <c r="D26" s="18" t="s">
        <v>20</v>
      </c>
      <c r="E26" s="18" t="s">
        <v>57</v>
      </c>
      <c r="F26" s="18" t="s">
        <v>58</v>
      </c>
      <c r="G26" s="29">
        <v>55739.87999999999</v>
      </c>
      <c r="H26" s="20">
        <v>0</v>
      </c>
      <c r="J26" s="38"/>
    </row>
    <row r="27" spans="1:18" x14ac:dyDescent="0.25">
      <c r="A27" s="18" t="s">
        <v>17</v>
      </c>
      <c r="B27" s="18" t="s">
        <v>59</v>
      </c>
      <c r="C27" s="18" t="s">
        <v>60</v>
      </c>
      <c r="D27" s="18" t="s">
        <v>20</v>
      </c>
      <c r="E27" s="18" t="s">
        <v>61</v>
      </c>
      <c r="F27" s="18" t="s">
        <v>62</v>
      </c>
      <c r="G27" s="29">
        <v>26093.88</v>
      </c>
      <c r="H27" s="20">
        <v>0</v>
      </c>
      <c r="J27" s="38"/>
    </row>
    <row r="28" spans="1:18" x14ac:dyDescent="0.25">
      <c r="A28" s="18" t="s">
        <v>17</v>
      </c>
      <c r="B28" s="18" t="s">
        <v>63</v>
      </c>
      <c r="C28" s="18" t="s">
        <v>64</v>
      </c>
      <c r="D28" s="18" t="s">
        <v>20</v>
      </c>
      <c r="E28" s="18" t="s">
        <v>65</v>
      </c>
      <c r="F28" s="18" t="s">
        <v>66</v>
      </c>
      <c r="G28" s="29">
        <v>7852.99</v>
      </c>
      <c r="H28" s="20">
        <v>0</v>
      </c>
      <c r="J28" s="38"/>
    </row>
    <row r="29" spans="1:18" x14ac:dyDescent="0.25">
      <c r="A29" s="18" t="s">
        <v>17</v>
      </c>
      <c r="B29" s="18" t="s">
        <v>67</v>
      </c>
      <c r="C29" s="18" t="s">
        <v>64</v>
      </c>
      <c r="D29" s="18" t="s">
        <v>20</v>
      </c>
      <c r="E29" s="18" t="s">
        <v>68</v>
      </c>
      <c r="F29" s="18" t="s">
        <v>69</v>
      </c>
      <c r="G29" s="29">
        <v>3239.6199999999985</v>
      </c>
      <c r="H29" s="20">
        <v>0</v>
      </c>
      <c r="J29" s="38"/>
    </row>
    <row r="30" spans="1:18" x14ac:dyDescent="0.25">
      <c r="A30" s="18" t="s">
        <v>17</v>
      </c>
      <c r="B30" s="18" t="s">
        <v>70</v>
      </c>
      <c r="C30" s="18" t="s">
        <v>64</v>
      </c>
      <c r="D30" s="18" t="s">
        <v>20</v>
      </c>
      <c r="E30" s="18" t="s">
        <v>71</v>
      </c>
      <c r="F30" s="18" t="s">
        <v>72</v>
      </c>
      <c r="G30" s="29">
        <v>2550.48</v>
      </c>
      <c r="H30" s="20">
        <v>0</v>
      </c>
      <c r="J30" s="38"/>
    </row>
    <row r="31" spans="1:18" x14ac:dyDescent="0.25">
      <c r="A31" s="18" t="s">
        <v>17</v>
      </c>
      <c r="B31" s="18" t="s">
        <v>73</v>
      </c>
      <c r="C31" s="18" t="s">
        <v>64</v>
      </c>
      <c r="D31" s="18" t="s">
        <v>20</v>
      </c>
      <c r="E31" s="18" t="s">
        <v>74</v>
      </c>
      <c r="F31" s="18" t="s">
        <v>75</v>
      </c>
      <c r="G31" s="29">
        <v>7337.08</v>
      </c>
      <c r="H31" s="20">
        <v>0</v>
      </c>
      <c r="J31" s="38"/>
    </row>
    <row r="32" spans="1:18" x14ac:dyDescent="0.25">
      <c r="A32" s="18" t="s">
        <v>17</v>
      </c>
      <c r="B32" s="18" t="s">
        <v>76</v>
      </c>
      <c r="C32" s="18" t="s">
        <v>64</v>
      </c>
      <c r="D32" s="18" t="s">
        <v>20</v>
      </c>
      <c r="E32" s="18" t="s">
        <v>77</v>
      </c>
      <c r="F32" s="18" t="s">
        <v>78</v>
      </c>
      <c r="G32" s="29">
        <v>11997.25</v>
      </c>
      <c r="H32" s="20">
        <v>0</v>
      </c>
      <c r="J32" s="38"/>
    </row>
    <row r="33" spans="1:10" x14ac:dyDescent="0.25">
      <c r="A33" s="18" t="s">
        <v>17</v>
      </c>
      <c r="B33" s="18" t="s">
        <v>79</v>
      </c>
      <c r="C33" s="18" t="s">
        <v>64</v>
      </c>
      <c r="D33" s="18" t="s">
        <v>20</v>
      </c>
      <c r="E33" s="18" t="s">
        <v>80</v>
      </c>
      <c r="F33" s="18" t="s">
        <v>81</v>
      </c>
      <c r="G33" s="29">
        <v>6239.17</v>
      </c>
      <c r="H33" s="20">
        <v>0</v>
      </c>
      <c r="J33" s="38"/>
    </row>
    <row r="34" spans="1:10" x14ac:dyDescent="0.25">
      <c r="A34" s="18" t="s">
        <v>17</v>
      </c>
      <c r="B34" s="18" t="s">
        <v>82</v>
      </c>
      <c r="C34" s="18" t="s">
        <v>64</v>
      </c>
      <c r="D34" s="18" t="s">
        <v>20</v>
      </c>
      <c r="E34" s="18" t="s">
        <v>83</v>
      </c>
      <c r="F34" s="18" t="s">
        <v>84</v>
      </c>
      <c r="G34" s="29">
        <v>2125.04</v>
      </c>
      <c r="H34" s="20">
        <v>0</v>
      </c>
      <c r="J34" s="38"/>
    </row>
    <row r="35" spans="1:10" x14ac:dyDescent="0.25">
      <c r="A35" s="18" t="s">
        <v>17</v>
      </c>
      <c r="B35" s="18" t="s">
        <v>85</v>
      </c>
      <c r="C35" s="18" t="s">
        <v>64</v>
      </c>
      <c r="D35" s="18" t="s">
        <v>20</v>
      </c>
      <c r="E35" s="18" t="s">
        <v>86</v>
      </c>
      <c r="F35" s="18" t="s">
        <v>87</v>
      </c>
      <c r="G35" s="29">
        <v>0</v>
      </c>
      <c r="H35" s="20">
        <v>0</v>
      </c>
      <c r="J35" s="38"/>
    </row>
    <row r="36" spans="1:10" x14ac:dyDescent="0.25">
      <c r="A36" s="18" t="s">
        <v>17</v>
      </c>
      <c r="B36" s="18" t="s">
        <v>88</v>
      </c>
      <c r="C36" s="18" t="s">
        <v>64</v>
      </c>
      <c r="D36" s="18" t="s">
        <v>20</v>
      </c>
      <c r="E36" s="18" t="s">
        <v>89</v>
      </c>
      <c r="F36" s="18" t="s">
        <v>90</v>
      </c>
      <c r="G36" s="29">
        <v>4864.6099999999997</v>
      </c>
      <c r="H36" s="20">
        <v>0</v>
      </c>
      <c r="J36" s="38"/>
    </row>
    <row r="37" spans="1:10" x14ac:dyDescent="0.25">
      <c r="A37" s="18" t="s">
        <v>17</v>
      </c>
      <c r="B37" s="18" t="s">
        <v>91</v>
      </c>
      <c r="C37" s="18" t="s">
        <v>64</v>
      </c>
      <c r="D37" s="18" t="s">
        <v>20</v>
      </c>
      <c r="E37" s="18" t="s">
        <v>92</v>
      </c>
      <c r="F37" s="18" t="s">
        <v>93</v>
      </c>
      <c r="G37" s="29">
        <v>4133.3900000000003</v>
      </c>
      <c r="H37" s="20">
        <v>0</v>
      </c>
      <c r="J37" s="38"/>
    </row>
    <row r="38" spans="1:10" x14ac:dyDescent="0.25">
      <c r="A38" s="18" t="s">
        <v>17</v>
      </c>
      <c r="B38" s="18" t="s">
        <v>94</v>
      </c>
      <c r="C38" s="18" t="s">
        <v>64</v>
      </c>
      <c r="D38" s="18" t="s">
        <v>20</v>
      </c>
      <c r="E38" s="18" t="s">
        <v>95</v>
      </c>
      <c r="F38" s="18" t="s">
        <v>96</v>
      </c>
      <c r="G38" s="29">
        <v>1606.12</v>
      </c>
      <c r="H38" s="20">
        <v>0</v>
      </c>
      <c r="J38" s="38"/>
    </row>
    <row r="39" spans="1:10" x14ac:dyDescent="0.25">
      <c r="A39" s="18" t="s">
        <v>17</v>
      </c>
      <c r="B39" s="18" t="s">
        <v>97</v>
      </c>
      <c r="C39" s="18" t="s">
        <v>64</v>
      </c>
      <c r="D39" s="18" t="s">
        <v>20</v>
      </c>
      <c r="E39" s="18" t="s">
        <v>98</v>
      </c>
      <c r="F39" s="18" t="s">
        <v>99</v>
      </c>
      <c r="G39" s="29">
        <v>809.42</v>
      </c>
      <c r="H39" s="20">
        <v>0</v>
      </c>
      <c r="J39" s="38"/>
    </row>
    <row r="40" spans="1:10" x14ac:dyDescent="0.25">
      <c r="A40" s="18" t="s">
        <v>17</v>
      </c>
      <c r="B40" s="18" t="s">
        <v>100</v>
      </c>
      <c r="C40" s="18" t="s">
        <v>64</v>
      </c>
      <c r="D40" s="18" t="s">
        <v>20</v>
      </c>
      <c r="E40" s="18" t="s">
        <v>101</v>
      </c>
      <c r="F40" s="18" t="s">
        <v>102</v>
      </c>
      <c r="G40" s="29">
        <v>31704.13</v>
      </c>
      <c r="H40" s="20">
        <v>0</v>
      </c>
      <c r="J40" s="38"/>
    </row>
    <row r="41" spans="1:10" x14ac:dyDescent="0.25">
      <c r="A41" s="18" t="s">
        <v>17</v>
      </c>
      <c r="B41" s="18" t="s">
        <v>103</v>
      </c>
      <c r="C41" s="18" t="s">
        <v>64</v>
      </c>
      <c r="D41" s="18" t="s">
        <v>20</v>
      </c>
      <c r="E41" s="18" t="s">
        <v>104</v>
      </c>
      <c r="F41" s="18" t="s">
        <v>105</v>
      </c>
      <c r="G41" s="29">
        <v>13366.719999999998</v>
      </c>
      <c r="H41" s="20">
        <v>0</v>
      </c>
      <c r="J41" s="38"/>
    </row>
    <row r="42" spans="1:10" x14ac:dyDescent="0.25">
      <c r="A42" s="18" t="s">
        <v>17</v>
      </c>
      <c r="B42" s="18" t="s">
        <v>106</v>
      </c>
      <c r="C42" s="18" t="s">
        <v>64</v>
      </c>
      <c r="D42" s="18" t="s">
        <v>20</v>
      </c>
      <c r="E42" s="18" t="s">
        <v>107</v>
      </c>
      <c r="F42" s="18" t="s">
        <v>108</v>
      </c>
      <c r="G42" s="29">
        <v>8962.3799999999992</v>
      </c>
      <c r="H42" s="20">
        <v>0</v>
      </c>
      <c r="J42" s="38"/>
    </row>
    <row r="43" spans="1:10" x14ac:dyDescent="0.25">
      <c r="A43" s="18" t="s">
        <v>17</v>
      </c>
      <c r="B43" s="18" t="s">
        <v>109</v>
      </c>
      <c r="C43" s="18" t="s">
        <v>64</v>
      </c>
      <c r="D43" s="18" t="s">
        <v>20</v>
      </c>
      <c r="E43" s="18" t="s">
        <v>110</v>
      </c>
      <c r="F43" s="18" t="s">
        <v>111</v>
      </c>
      <c r="G43" s="29">
        <v>5049.7</v>
      </c>
      <c r="H43" s="20">
        <v>0</v>
      </c>
      <c r="J43" s="38"/>
    </row>
    <row r="44" spans="1:10" x14ac:dyDescent="0.25">
      <c r="A44" s="18" t="s">
        <v>17</v>
      </c>
      <c r="B44" s="18" t="s">
        <v>112</v>
      </c>
      <c r="C44" s="18" t="s">
        <v>113</v>
      </c>
      <c r="D44" s="18" t="s">
        <v>20</v>
      </c>
      <c r="E44" s="18" t="s">
        <v>114</v>
      </c>
      <c r="F44" s="18" t="s">
        <v>115</v>
      </c>
      <c r="G44" s="29">
        <v>14803461.300000001</v>
      </c>
      <c r="H44" s="20">
        <v>0</v>
      </c>
      <c r="J44" s="38"/>
    </row>
    <row r="45" spans="1:10" x14ac:dyDescent="0.25">
      <c r="A45" s="18" t="s">
        <v>17</v>
      </c>
      <c r="B45" s="18" t="s">
        <v>116</v>
      </c>
      <c r="C45" s="18" t="s">
        <v>113</v>
      </c>
      <c r="D45" s="18" t="s">
        <v>20</v>
      </c>
      <c r="E45" s="18" t="s">
        <v>117</v>
      </c>
      <c r="F45" s="18" t="s">
        <v>118</v>
      </c>
      <c r="G45" s="29">
        <v>1009115.46</v>
      </c>
      <c r="H45" s="20">
        <v>0</v>
      </c>
      <c r="J45" s="38"/>
    </row>
    <row r="46" spans="1:10" x14ac:dyDescent="0.25">
      <c r="A46" s="18" t="s">
        <v>17</v>
      </c>
      <c r="B46" s="18" t="s">
        <v>119</v>
      </c>
      <c r="C46" s="18" t="s">
        <v>113</v>
      </c>
      <c r="D46" s="18" t="s">
        <v>20</v>
      </c>
      <c r="E46" s="18" t="s">
        <v>120</v>
      </c>
      <c r="F46" s="18" t="s">
        <v>121</v>
      </c>
      <c r="G46" s="29">
        <v>1009115.46</v>
      </c>
      <c r="H46" s="20">
        <v>0</v>
      </c>
      <c r="J46" s="38"/>
    </row>
    <row r="47" spans="1:10" x14ac:dyDescent="0.25">
      <c r="A47" s="18" t="s">
        <v>17</v>
      </c>
      <c r="B47" s="18" t="s">
        <v>122</v>
      </c>
      <c r="C47" s="18" t="s">
        <v>113</v>
      </c>
      <c r="D47" s="18" t="s">
        <v>20</v>
      </c>
      <c r="E47" s="18" t="s">
        <v>123</v>
      </c>
      <c r="F47" s="18" t="s">
        <v>124</v>
      </c>
      <c r="G47" s="29">
        <v>4568337.8</v>
      </c>
      <c r="H47" s="20">
        <v>0</v>
      </c>
      <c r="J47" s="38"/>
    </row>
    <row r="48" spans="1:10" x14ac:dyDescent="0.25">
      <c r="A48" s="18" t="s">
        <v>17</v>
      </c>
      <c r="B48" s="18" t="s">
        <v>125</v>
      </c>
      <c r="C48" s="18" t="s">
        <v>113</v>
      </c>
      <c r="D48" s="18" t="s">
        <v>20</v>
      </c>
      <c r="E48" s="18" t="s">
        <v>126</v>
      </c>
      <c r="F48" s="18" t="s">
        <v>127</v>
      </c>
      <c r="G48" s="29">
        <v>371568.52</v>
      </c>
      <c r="H48" s="20">
        <v>0</v>
      </c>
      <c r="J48" s="38"/>
    </row>
    <row r="49" spans="1:8" x14ac:dyDescent="0.25">
      <c r="A49" s="18" t="s">
        <v>17</v>
      </c>
      <c r="D49" s="18" t="s">
        <v>20</v>
      </c>
      <c r="F49" s="18" t="s">
        <v>128</v>
      </c>
      <c r="G49" s="29">
        <v>0</v>
      </c>
      <c r="H49" s="20">
        <v>28538544.920000002</v>
      </c>
    </row>
    <row r="50" spans="1:8" x14ac:dyDescent="0.25">
      <c r="F50" s="18" t="s">
        <v>129</v>
      </c>
      <c r="G50" s="29">
        <f>SUM(G14:G49)</f>
        <v>28538544.920000002</v>
      </c>
      <c r="H50" s="20">
        <v>28538544.920000002</v>
      </c>
    </row>
  </sheetData>
  <mergeCells count="7">
    <mergeCell ref="A13:H13"/>
    <mergeCell ref="G6:H6"/>
    <mergeCell ref="A2:H2"/>
    <mergeCell ref="B3:G3"/>
    <mergeCell ref="C4:F4"/>
    <mergeCell ref="A9:H9"/>
    <mergeCell ref="A10:H10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7EAD7A-95A6-480D-8362-41FD971FC2BA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2.xml><?xml version="1.0" encoding="utf-8"?>
<ds:datastoreItem xmlns:ds="http://schemas.openxmlformats.org/officeDocument/2006/customXml" ds:itemID="{3E7039D2-37E2-4B4F-8846-B30D352CFC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ED5C1B-8557-495C-A5A5-25B8119F9A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JOSE CARLOS TOL</cp:lastModifiedBy>
  <cp:lastPrinted>2011-10-31T20:31:09Z</cp:lastPrinted>
  <dcterms:created xsi:type="dcterms:W3CDTF">1996-11-27T10:00:04Z</dcterms:created>
  <dcterms:modified xsi:type="dcterms:W3CDTF">2024-12-11T03:09:36Z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